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6d1af10efbf78c/Dokumenty/House/Energy usage/"/>
    </mc:Choice>
  </mc:AlternateContent>
  <xr:revisionPtr revIDLastSave="22" documentId="13_ncr:1_{417FE3CF-6AD9-493E-98CB-B7B326F0A75C}" xr6:coauthVersionLast="47" xr6:coauthVersionMax="47" xr10:uidLastSave="{AA87440F-D2D7-41F8-AD80-BB19DC15C6D8}"/>
  <bookViews>
    <workbookView xWindow="-108" yWindow="-108" windowWidth="23256" windowHeight="12456" xr2:uid="{524CD7F1-ABF0-46BC-AD22-946BA6159A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B9" i="1"/>
  <c r="B10" i="1"/>
  <c r="B11" i="1" s="1"/>
  <c r="B12" i="1" l="1"/>
  <c r="B15" i="1" s="1"/>
  <c r="B18" i="1" l="1"/>
  <c r="B14" i="1"/>
  <c r="B13" i="1"/>
</calcChain>
</file>

<file path=xl/sharedStrings.xml><?xml version="1.0" encoding="utf-8"?>
<sst xmlns="http://schemas.openxmlformats.org/spreadsheetml/2006/main" count="24" uniqueCount="24">
  <si>
    <t>Last billed read</t>
  </si>
  <si>
    <t>Current date</t>
  </si>
  <si>
    <t>Rates</t>
  </si>
  <si>
    <t>Daily</t>
  </si>
  <si>
    <t>Step 1</t>
  </si>
  <si>
    <t>Step 2</t>
  </si>
  <si>
    <t>Rate</t>
  </si>
  <si>
    <t>Step</t>
  </si>
  <si>
    <t>Step 3</t>
  </si>
  <si>
    <t>Step (up to MJ)</t>
  </si>
  <si>
    <t>Calculation</t>
  </si>
  <si>
    <t>Days</t>
  </si>
  <si>
    <t>Usage MJ</t>
  </si>
  <si>
    <t>Constants</t>
  </si>
  <si>
    <t>Heating value</t>
  </si>
  <si>
    <t>Pressure</t>
  </si>
  <si>
    <t>Usage m3</t>
  </si>
  <si>
    <t>from last bill</t>
  </si>
  <si>
    <t>Usage MJ per day</t>
  </si>
  <si>
    <t>$ per day</t>
  </si>
  <si>
    <t>$ per period</t>
  </si>
  <si>
    <t>Last reading date m3</t>
  </si>
  <si>
    <t>Current read m3</t>
  </si>
  <si>
    <t>Daily charge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</si>
</sst>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.0000_-;\-&quot;$&quot;* #,##0.0000_-;_-&quot;$&quot;* &quot;-&quot;??_-;_-@_-"/>
    <numFmt numFmtId="165" formatCode="0\ &quot;m3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2" borderId="0" xfId="0" applyFont="1" applyFill="1"/>
    <xf numFmtId="165" fontId="0" fillId="0" borderId="0" xfId="0" applyNumberFormat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4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>
      <protection locked="0"/>
    </xf>
    <xf numFmtId="44" fontId="0" fillId="4" borderId="0" xfId="0" applyNumberFormat="1" applyFill="1"/>
    <xf numFmtId="44" fontId="0" fillId="6" borderId="0" xfId="0" applyNumberForma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C4C48-35CB-4247-AF76-A42A03E1F959}">
  <dimension ref="A1:L18"/>
  <sheetViews>
    <sheetView tabSelected="1" workbookViewId="0">
      <selection activeCell="E9" sqref="E9"/>
    </sheetView>
  </sheetViews>
  <sheetFormatPr defaultRowHeight="14.4" x14ac:dyDescent="0.3"/>
  <cols>
    <col min="1" max="1" width="24.109375" customWidth="1"/>
    <col min="2" max="2" width="17.6640625" customWidth="1"/>
    <col min="5" max="5" width="10" bestFit="1" customWidth="1"/>
    <col min="6" max="6" width="9.88671875" bestFit="1" customWidth="1"/>
    <col min="8" max="8" width="13.88671875" bestFit="1" customWidth="1"/>
    <col min="10" max="10" width="11.21875" customWidth="1"/>
    <col min="11" max="11" width="12.88671875" bestFit="1" customWidth="1"/>
  </cols>
  <sheetData>
    <row r="1" spans="1:12" x14ac:dyDescent="0.3">
      <c r="A1" s="1" t="s">
        <v>0</v>
      </c>
      <c r="B1" s="10">
        <v>45113</v>
      </c>
      <c r="E1" t="s">
        <v>2</v>
      </c>
      <c r="F1" s="1"/>
      <c r="G1" s="2" t="s">
        <v>6</v>
      </c>
      <c r="H1" s="2" t="s">
        <v>9</v>
      </c>
      <c r="J1" s="3" t="s">
        <v>13</v>
      </c>
      <c r="K1" t="s">
        <v>17</v>
      </c>
    </row>
    <row r="2" spans="1:12" x14ac:dyDescent="0.3">
      <c r="A2" s="1" t="s">
        <v>21</v>
      </c>
      <c r="B2" s="11">
        <v>7964</v>
      </c>
      <c r="F2" s="1" t="s">
        <v>3</v>
      </c>
      <c r="G2" s="13">
        <v>1.3958999999999999</v>
      </c>
      <c r="H2" s="14"/>
      <c r="K2" s="1" t="s">
        <v>14</v>
      </c>
      <c r="L2" s="14">
        <v>38.568829999999998</v>
      </c>
    </row>
    <row r="3" spans="1:12" x14ac:dyDescent="0.3">
      <c r="B3" s="12"/>
      <c r="F3" s="4" t="s">
        <v>7</v>
      </c>
      <c r="G3" s="15"/>
      <c r="H3" s="15"/>
      <c r="K3" s="1" t="s">
        <v>15</v>
      </c>
      <c r="L3" s="14">
        <v>1.0108999999999999</v>
      </c>
    </row>
    <row r="4" spans="1:12" x14ac:dyDescent="0.3">
      <c r="A4" s="1" t="s">
        <v>1</v>
      </c>
      <c r="B4" s="10">
        <v>45169</v>
      </c>
      <c r="F4" s="1">
        <v>1</v>
      </c>
      <c r="G4" s="13">
        <v>3.0800000000000001E-2</v>
      </c>
      <c r="H4" s="14">
        <v>100</v>
      </c>
    </row>
    <row r="5" spans="1:12" x14ac:dyDescent="0.3">
      <c r="A5" s="1" t="s">
        <v>22</v>
      </c>
      <c r="B5" s="11">
        <v>8111</v>
      </c>
      <c r="F5" s="1">
        <v>2</v>
      </c>
      <c r="G5" s="13">
        <v>2.86E-2</v>
      </c>
      <c r="H5" s="14">
        <v>200</v>
      </c>
    </row>
    <row r="6" spans="1:12" x14ac:dyDescent="0.3">
      <c r="F6" s="1">
        <v>3</v>
      </c>
      <c r="G6" s="13">
        <v>2.4199999999999999E-2</v>
      </c>
      <c r="H6" s="14">
        <v>9999</v>
      </c>
    </row>
    <row r="8" spans="1:12" x14ac:dyDescent="0.3">
      <c r="A8" s="3" t="s">
        <v>10</v>
      </c>
    </row>
    <row r="9" spans="1:12" x14ac:dyDescent="0.3">
      <c r="A9" t="s">
        <v>11</v>
      </c>
      <c r="B9">
        <f>B4-B1</f>
        <v>56</v>
      </c>
    </row>
    <row r="10" spans="1:12" x14ac:dyDescent="0.3">
      <c r="A10" s="5" t="s">
        <v>16</v>
      </c>
      <c r="B10" s="5">
        <f>B5-B2</f>
        <v>147</v>
      </c>
    </row>
    <row r="11" spans="1:12" x14ac:dyDescent="0.3">
      <c r="A11" s="8" t="s">
        <v>12</v>
      </c>
      <c r="B11" s="8">
        <f>B10*L2*L3</f>
        <v>5731.416846309</v>
      </c>
    </row>
    <row r="12" spans="1:12" x14ac:dyDescent="0.3">
      <c r="A12" s="8" t="s">
        <v>18</v>
      </c>
      <c r="B12" s="8">
        <f>B11/B9</f>
        <v>102.346729398375</v>
      </c>
    </row>
    <row r="13" spans="1:12" x14ac:dyDescent="0.3">
      <c r="A13" s="7" t="s">
        <v>4</v>
      </c>
      <c r="B13" s="7">
        <f>IF(B12&gt;H4,H4*G4,B12*G4)</f>
        <v>3.08</v>
      </c>
    </row>
    <row r="14" spans="1:12" x14ac:dyDescent="0.3">
      <c r="A14" s="7" t="s">
        <v>5</v>
      </c>
      <c r="B14" s="7">
        <f>IF(B12&gt;H4,IF(B12&gt;H5,(H5-H4)*G5,(B12-H4)*G5),0)</f>
        <v>6.711646079352511E-2</v>
      </c>
    </row>
    <row r="15" spans="1:12" x14ac:dyDescent="0.3">
      <c r="A15" s="7" t="s">
        <v>8</v>
      </c>
      <c r="B15" s="7">
        <f>IF(B12&gt;H5,IF(B12&gt;H6,"N/A", (H6-H5)*G6),0)</f>
        <v>0</v>
      </c>
    </row>
    <row r="16" spans="1:12" x14ac:dyDescent="0.3">
      <c r="A16" s="7" t="s">
        <v>23</v>
      </c>
      <c r="B16" s="16">
        <f>B9*G2</f>
        <v>78.170400000000001</v>
      </c>
    </row>
    <row r="17" spans="1:2" ht="43.8" customHeight="1" x14ac:dyDescent="0.3">
      <c r="A17" s="9" t="s">
        <v>19</v>
      </c>
      <c r="B17" s="17">
        <f>IF(B12&gt;H6, "Usage per day bigger than step 3 - unsupported", IF(B12&gt;H4,H4*G4,B12*G4)+IF(B12&gt;H4,IF(B12&gt;H5,(H5-H4)*G5,(B12-H4)*G5),0)+IF(B12&gt;H5,IF(B12&gt;H6,ERROR.TYPE(#N/A), (H6-H5)*G6),0))+G2</f>
        <v>4.5430164607935248</v>
      </c>
    </row>
    <row r="18" spans="1:2" x14ac:dyDescent="0.3">
      <c r="A18" s="6" t="s">
        <v>20</v>
      </c>
      <c r="B18" s="6">
        <f>B17*B9</f>
        <v>254.4089218044374</v>
      </c>
    </row>
  </sheetData>
  <sheetProtection algorithmName="SHA-512" hashValue="n0g7rdOpXfI+1f+OdMPCLlDDXffHccFjpKTmt4o69AAf8Nj/mOS7KKVqxUGytCAPzjAsxnuhKXjHuDcz9nY9Lg==" saltValue="bH/+8LXUTMhlSst9dX4jLQ==" spinCount="100000" sheet="1" objects="1" scenarios="1"/>
  <dataValidations count="2">
    <dataValidation type="date" showErrorMessage="1" errorTitle="Date invalid" error="Enter valid date between 1/1/1900 and 31/12/2100_x000a_Format dd/mm/yyyy_x000a_" sqref="B1 B4" xr:uid="{4475A2F2-3036-4024-9566-F9BFCA2CC62A}">
      <formula1>1</formula1>
      <formula2>73415</formula2>
    </dataValidation>
    <dataValidation type="decimal" allowBlank="1" showErrorMessage="1" errorTitle="Usage not supported" error="Your usage either exceeds maximum step or is negatve._x000a_" sqref="B2" xr:uid="{B8B63028-D3C7-40A1-BBE0-E2BAEC69CD33}">
      <formula1>B9&gt;=0</formula1>
      <formula2>B9&lt;=H3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Jiří Doležálek</cp:lastModifiedBy>
  <dcterms:created xsi:type="dcterms:W3CDTF">2023-08-19T01:36:16Z</dcterms:created>
  <dcterms:modified xsi:type="dcterms:W3CDTF">2023-09-13T04:49:14Z</dcterms:modified>
</cp:coreProperties>
</file>